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desmonts01\Documents\CCI\SPOCC\2024\08-2024\"/>
    </mc:Choice>
  </mc:AlternateContent>
  <bookViews>
    <workbookView xWindow="0" yWindow="0" windowWidth="23040" windowHeight="9780" tabRatio="810"/>
  </bookViews>
  <sheets>
    <sheet name="CAF BRUTE" sheetId="1" r:id="rId1"/>
    <sheet name="CAF NETTE" sheetId="2" r:id="rId2"/>
    <sheet name="TRESORERIE brute" sheetId="4" r:id="rId3"/>
    <sheet name="TRESORERIE nette" sheetId="3" r:id="rId4"/>
  </sheets>
  <definedNames>
    <definedName name="_AMO_UniqueIdentifier" hidden="1">"'b9e49ab9-3724-4ab5-b34f-c3d2a4ecefd3'"</definedName>
    <definedName name="_xlnm.Print_Area" localSheetId="0">'CAF BRUTE'!$A$1:$I$24</definedName>
    <definedName name="_xlnm.Print_Area" localSheetId="1">'CAF NETTE'!$A$1:$I$25</definedName>
    <definedName name="_xlnm.Print_Area" localSheetId="2">'TRESORERIE brute'!$A$1:$I$25</definedName>
    <definedName name="_xlnm.Print_Area" localSheetId="3">'TRESORERIE nette'!$A$1:$I$25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G5" i="3"/>
  <c r="G6" i="3" l="1"/>
  <c r="G3" i="3"/>
  <c r="G7" i="4"/>
  <c r="G4" i="4"/>
  <c r="G6" i="4"/>
  <c r="G5" i="4"/>
  <c r="G3" i="4"/>
  <c r="G7" i="3"/>
  <c r="G4" i="3"/>
  <c r="G7" i="2"/>
  <c r="G6" i="2"/>
  <c r="G5" i="2"/>
  <c r="G4" i="2"/>
  <c r="G3" i="2"/>
  <c r="G3" i="1"/>
  <c r="G7" i="1"/>
  <c r="G6" i="1"/>
  <c r="G5" i="1"/>
  <c r="G4" i="1"/>
  <c r="H3" i="3"/>
  <c r="H7" i="3"/>
  <c r="H3" i="1"/>
  <c r="H7" i="4"/>
  <c r="H7" i="1"/>
  <c r="H6" i="3"/>
  <c r="H3" i="4"/>
  <c r="H6" i="4"/>
  <c r="H5" i="4"/>
  <c r="H4" i="4"/>
  <c r="H4" i="3"/>
  <c r="H7" i="2"/>
  <c r="H6" i="2"/>
  <c r="H5" i="2"/>
  <c r="H4" i="2"/>
  <c r="H3" i="2"/>
  <c r="H4" i="1"/>
  <c r="H5" i="1"/>
  <c r="H6" i="1"/>
</calcChain>
</file>

<file path=xl/sharedStrings.xml><?xml version="1.0" encoding="utf-8"?>
<sst xmlns="http://schemas.openxmlformats.org/spreadsheetml/2006/main" count="48" uniqueCount="15">
  <si>
    <t>Epargne brute (CAF brute) 
en M€</t>
  </si>
  <si>
    <t>Evolution</t>
  </si>
  <si>
    <t xml:space="preserve">Communes </t>
  </si>
  <si>
    <t>GFP</t>
  </si>
  <si>
    <t>Départements</t>
  </si>
  <si>
    <t>Régions</t>
  </si>
  <si>
    <t>Total</t>
  </si>
  <si>
    <t>Epargne nette (CAF nette) 
en M€</t>
  </si>
  <si>
    <t>Trésorerie nette
en M€</t>
  </si>
  <si>
    <t>Trésorerie brute
en M€</t>
  </si>
  <si>
    <t>Evolution 2024/2023</t>
  </si>
  <si>
    <t>Évolution 2023/2022</t>
  </si>
  <si>
    <t>Exécution 2022
 au 31 août 2022</t>
  </si>
  <si>
    <t>Exécution 2023 
au 31 août 2023</t>
  </si>
  <si>
    <t>Exécution 2024
au 31 août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</si>
</sst>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[$€-40C];[Red]\-#,##0.00\ [$€-40C]"/>
    <numFmt numFmtId="165" formatCode="0.0%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2F2F2"/>
      </patternFill>
    </fill>
    <fill>
      <patternFill patternType="solid">
        <fgColor rgb="FFDDDDDD"/>
        <bgColor rgb="FFEEEEEE"/>
      </patternFill>
    </fill>
    <fill>
      <patternFill patternType="solid">
        <fgColor rgb="FF375C7A"/>
        <bgColor rgb="FF333399"/>
      </patternFill>
    </fill>
    <fill>
      <patternFill patternType="solid">
        <fgColor rgb="FFCFA45D"/>
        <bgColor rgb="FFFF808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0.24994659260841701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0.24994659260841701"/>
      </right>
      <top style="thin">
        <color theme="2" tint="-0.24994659260841701"/>
      </top>
      <bottom style="thin">
        <color theme="2" tint="-9.9917600024414813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0.24994659260841701"/>
      </bottom>
      <diagonal/>
    </border>
  </borders>
  <cellStyleXfs count="30">
    <xf numFmtId="0" fontId="0" fillId="0" borderId="0"/>
    <xf numFmtId="0" fontId="2" fillId="0" borderId="0"/>
    <xf numFmtId="9" fontId="3" fillId="0" borderId="0" applyBorder="0" applyAlignment="0" applyProtection="0"/>
    <xf numFmtId="0" fontId="4" fillId="0" borderId="0" applyBorder="0" applyAlignment="0" applyProtection="0"/>
    <xf numFmtId="164" fontId="4" fillId="0" borderId="0" applyBorder="0" applyAlignment="0" applyProtection="0"/>
    <xf numFmtId="0" fontId="5" fillId="0" borderId="0" applyBorder="0" applyProtection="0">
      <alignment horizontal="center"/>
    </xf>
    <xf numFmtId="0" fontId="5" fillId="0" borderId="0" applyBorder="0" applyProtection="0">
      <alignment horizontal="center" textRotation="90"/>
    </xf>
    <xf numFmtId="0" fontId="2" fillId="2" borderId="0" applyBorder="0" applyAlignment="0" applyProtection="0"/>
    <xf numFmtId="0" fontId="2" fillId="2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2" fillId="2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6" fillId="0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0" borderId="0" applyBorder="0" applyAlignment="0" applyProtection="0"/>
    <xf numFmtId="0" fontId="6" fillId="0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3" fontId="6" fillId="0" borderId="0" xfId="0" applyNumberFormat="1" applyFont="1"/>
    <xf numFmtId="3" fontId="0" fillId="0" borderId="0" xfId="0" applyNumberFormat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3" fontId="12" fillId="0" borderId="1" xfId="0" applyNumberFormat="1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165" fontId="14" fillId="6" borderId="1" xfId="2" applyNumberFormat="1" applyFont="1" applyFill="1" applyBorder="1" applyAlignment="1">
      <alignment vertical="center"/>
    </xf>
    <xf numFmtId="3" fontId="12" fillId="0" borderId="1" xfId="0" quotePrefix="1" applyNumberFormat="1" applyFont="1" applyFill="1" applyBorder="1" applyAlignment="1">
      <alignment horizontal="right" vertical="center"/>
    </xf>
    <xf numFmtId="0" fontId="12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3" fontId="10" fillId="0" borderId="1" xfId="0" quotePrefix="1" applyNumberFormat="1" applyFont="1" applyFill="1" applyBorder="1" applyAlignment="1">
      <alignment horizontal="right" vertical="center"/>
    </xf>
    <xf numFmtId="165" fontId="15" fillId="6" borderId="1" xfId="2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11" fillId="5" borderId="4" xfId="26" applyFont="1" applyFill="1" applyBorder="1" applyAlignment="1">
      <alignment horizontal="center" vertical="center" wrapText="1"/>
    </xf>
    <xf numFmtId="0" fontId="11" fillId="5" borderId="3" xfId="26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0" fillId="0" borderId="0" xfId="0" applyNumberFormat="1"/>
    <xf numFmtId="0" fontId="10" fillId="5" borderId="4" xfId="26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/>
    </xf>
    <xf numFmtId="165" fontId="14" fillId="6" borderId="7" xfId="2" applyNumberFormat="1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3" fontId="10" fillId="0" borderId="9" xfId="0" quotePrefix="1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vertical="center"/>
    </xf>
    <xf numFmtId="165" fontId="15" fillId="6" borderId="9" xfId="2" applyNumberFormat="1" applyFont="1" applyFill="1" applyBorder="1" applyAlignment="1">
      <alignment vertical="center"/>
    </xf>
    <xf numFmtId="165" fontId="15" fillId="6" borderId="10" xfId="2" applyNumberFormat="1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10" fillId="5" borderId="12" xfId="26" applyFont="1" applyFill="1" applyBorder="1" applyAlignment="1">
      <alignment horizontal="center" vertical="center" wrapText="1"/>
    </xf>
    <xf numFmtId="0" fontId="11" fillId="5" borderId="12" xfId="26" applyFont="1" applyFill="1" applyBorder="1" applyAlignment="1">
      <alignment horizontal="center" vertical="center" wrapText="1"/>
    </xf>
    <xf numFmtId="0" fontId="11" fillId="5" borderId="13" xfId="26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vertical="center"/>
    </xf>
    <xf numFmtId="165" fontId="14" fillId="6" borderId="15" xfId="2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3" fontId="10" fillId="0" borderId="17" xfId="0" quotePrefix="1" applyNumberFormat="1" applyFont="1" applyFill="1" applyBorder="1" applyAlignment="1">
      <alignment horizontal="right" vertical="center"/>
    </xf>
    <xf numFmtId="3" fontId="10" fillId="6" borderId="17" xfId="0" applyNumberFormat="1" applyFont="1" applyFill="1" applyBorder="1" applyAlignment="1">
      <alignment vertical="center"/>
    </xf>
    <xf numFmtId="165" fontId="15" fillId="6" borderId="17" xfId="2" applyNumberFormat="1" applyFont="1" applyFill="1" applyBorder="1" applyAlignment="1">
      <alignment vertical="center"/>
    </xf>
    <xf numFmtId="165" fontId="15" fillId="6" borderId="18" xfId="2" applyNumberFormat="1" applyFont="1" applyFill="1" applyBorder="1" applyAlignment="1">
      <alignment vertical="center"/>
    </xf>
  </cellXfs>
  <cellStyles count="30">
    <cellStyle name="En-tête" xfId="5"/>
    <cellStyle name="Milliers 2" xfId="28"/>
    <cellStyle name="Milliers 2 2" xfId="29"/>
    <cellStyle name="Normal" xfId="0" builtinId="0"/>
    <cellStyle name="Normal 2" xfId="25"/>
    <cellStyle name="Normal 3" xfId="1"/>
    <cellStyle name="Normal 4" xfId="26"/>
    <cellStyle name="Pourcentage 2" xfId="2"/>
    <cellStyle name="Pourcentage 3" xfId="27"/>
    <cellStyle name="Résultat" xfId="3"/>
    <cellStyle name="Résultat2" xfId="4"/>
    <cellStyle name="Sans nom1" xfId="7"/>
    <cellStyle name="Sans nom10" xfId="16"/>
    <cellStyle name="Sans nom11" xfId="17"/>
    <cellStyle name="Sans nom12" xfId="18"/>
    <cellStyle name="Sans nom13" xfId="19"/>
    <cellStyle name="Sans nom14" xfId="20"/>
    <cellStyle name="Sans nom15" xfId="21"/>
    <cellStyle name="Sans nom16" xfId="22"/>
    <cellStyle name="Sans nom17" xfId="23"/>
    <cellStyle name="Sans nom18" xfId="24"/>
    <cellStyle name="Sans nom2" xfId="14"/>
    <cellStyle name="Sans nom3" xfId="8"/>
    <cellStyle name="Sans nom4" xfId="9"/>
    <cellStyle name="Sans nom5" xfId="10"/>
    <cellStyle name="Sans nom6" xfId="11"/>
    <cellStyle name="Sans nom7" xfId="12"/>
    <cellStyle name="Sans nom8" xfId="13"/>
    <cellStyle name="Sans nom9" xfId="15"/>
    <cellStyle name="Titre1" xfId="6"/>
  </cellStyles>
  <dxfs count="0"/>
  <tableStyles count="0" defaultTableStyle="TableStyleMedium2" defaultPivotStyle="PivotStyleLight16"/>
  <colors>
    <mruColors>
      <color rgb="FFF5D3DD"/>
      <color rgb="FFE8A0B5"/>
      <color rgb="FFFCF2F5"/>
      <color rgb="FFDE7492"/>
      <color rgb="FFC32F59"/>
      <color rgb="FFD34970"/>
      <color rgb="FFDEC8EE"/>
      <color rgb="FFBF95DF"/>
      <color rgb="FFF9F6FC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Evolution CAF brute par strate (en M€) </a:t>
            </a:r>
          </a:p>
        </c:rich>
      </c:tx>
      <c:layout>
        <c:manualLayout>
          <c:xMode val="edge"/>
          <c:yMode val="edge"/>
          <c:x val="0.28693454769896864"/>
          <c:y val="1.7533295797649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3280872584541"/>
          <c:y val="0.18547665765737079"/>
          <c:w val="0.8522612468057289"/>
          <c:h val="0.6898847335164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'CAF BRUTE'!$B$3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'CAF BRUTE'!$C$3:$E$3</c:f>
              <c:numCache>
                <c:formatCode>#,##0</c:formatCode>
                <c:ptCount val="3"/>
                <c:pt idx="0">
                  <c:v>2912.9</c:v>
                </c:pt>
                <c:pt idx="1">
                  <c:v>3946.2</c:v>
                </c:pt>
                <c:pt idx="2">
                  <c:v>3025.7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B-4676-97CA-766A69FD221D}"/>
            </c:ext>
          </c:extLst>
        </c:ser>
        <c:ser>
          <c:idx val="2"/>
          <c:order val="1"/>
          <c:tx>
            <c:strRef>
              <c:f>'CAF BRUTE'!$B$4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'CAF BRUTE'!$C$4:$E$4</c:f>
              <c:numCache>
                <c:formatCode>#,##0</c:formatCode>
                <c:ptCount val="3"/>
                <c:pt idx="0">
                  <c:v>3003.2</c:v>
                </c:pt>
                <c:pt idx="1">
                  <c:v>2729.7</c:v>
                </c:pt>
                <c:pt idx="2">
                  <c:v>4028.8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B-4676-97CA-766A69FD221D}"/>
            </c:ext>
          </c:extLst>
        </c:ser>
        <c:ser>
          <c:idx val="1"/>
          <c:order val="2"/>
          <c:tx>
            <c:strRef>
              <c:f>'CAF BRUTE'!$B$5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458226398066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68-43DC-AE5C-6D5096835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'CAF BRUTE'!$C$5:$E$5</c:f>
              <c:numCache>
                <c:formatCode>#,##0</c:formatCode>
                <c:ptCount val="3"/>
                <c:pt idx="0">
                  <c:v>7560.4</c:v>
                </c:pt>
                <c:pt idx="1">
                  <c:v>4889.5</c:v>
                </c:pt>
                <c:pt idx="2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B-4676-97CA-766A69FD221D}"/>
            </c:ext>
          </c:extLst>
        </c:ser>
        <c:ser>
          <c:idx val="3"/>
          <c:order val="3"/>
          <c:tx>
            <c:strRef>
              <c:f>'CAF BRUTE'!$B$6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270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'CAF BRUTE'!$C$6:$E$6</c:f>
              <c:numCache>
                <c:formatCode>#,##0</c:formatCode>
                <c:ptCount val="3"/>
                <c:pt idx="0">
                  <c:v>2814.9</c:v>
                </c:pt>
                <c:pt idx="1">
                  <c:v>2367.6</c:v>
                </c:pt>
                <c:pt idx="2">
                  <c:v>2338.6999999999998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9B-4676-97CA-766A69FD2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96788176"/>
        <c:axId val="396790144"/>
      </c:barChart>
      <c:catAx>
        <c:axId val="39678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88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20105884808634E-2"/>
          <c:y val="7.1826753656806103E-2"/>
          <c:w val="0.65787156551932369"/>
          <c:h val="0.1216797900262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sz="1100" b="1" i="0" baseline="0">
                <a:latin typeface="Calibri" panose="020F0502020204030204" pitchFamily="34" charset="0"/>
              </a:rPr>
              <a:t>Evolution CAF nette par strate (en M€) </a:t>
            </a:r>
          </a:p>
        </c:rich>
      </c:tx>
      <c:layout>
        <c:manualLayout>
          <c:xMode val="edge"/>
          <c:yMode val="edge"/>
          <c:x val="0.28713888888888889"/>
          <c:y val="1.6865359477124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32805305066983"/>
          <c:y val="0.19602352941176471"/>
          <c:w val="0.85497129931929239"/>
          <c:h val="0.68285620915032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'CAF NETTE'!$B$3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FC740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'CAF NETTE'!$C$3:$E$3</c:f>
              <c:numCache>
                <c:formatCode>#,##0</c:formatCode>
                <c:ptCount val="3"/>
                <c:pt idx="0">
                  <c:v>-797.2</c:v>
                </c:pt>
                <c:pt idx="1">
                  <c:v>97.1</c:v>
                </c:pt>
                <c:pt idx="2">
                  <c:v>-645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E-466A-8881-2EC7ADADE3E7}"/>
            </c:ext>
          </c:extLst>
        </c:ser>
        <c:ser>
          <c:idx val="2"/>
          <c:order val="1"/>
          <c:tx>
            <c:strRef>
              <c:f>'CAF NETTE'!$B$4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'CAF NETTE'!$C$4:$E$4</c:f>
              <c:numCache>
                <c:formatCode>#,##0</c:formatCode>
                <c:ptCount val="3"/>
                <c:pt idx="0">
                  <c:v>1643.9</c:v>
                </c:pt>
                <c:pt idx="1">
                  <c:v>1294</c:v>
                </c:pt>
                <c:pt idx="2">
                  <c:v>2571.4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E-466A-8881-2EC7ADADE3E7}"/>
            </c:ext>
          </c:extLst>
        </c:ser>
        <c:ser>
          <c:idx val="1"/>
          <c:order val="2"/>
          <c:tx>
            <c:strRef>
              <c:f>'CAF NETTE'!$B$5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597512904253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6A-47A7-82D5-592C0AB390B0}"/>
                </c:ext>
              </c:extLst>
            </c:dLbl>
            <c:dLbl>
              <c:idx val="1"/>
              <c:layout>
                <c:manualLayout>
                  <c:x val="-1.0483095134123393E-16"/>
                  <c:y val="1.3597512904253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6A-47A7-82D5-592C0AB390B0}"/>
                </c:ext>
              </c:extLst>
            </c:dLbl>
            <c:dLbl>
              <c:idx val="2"/>
              <c:layout>
                <c:manualLayout>
                  <c:x val="1.0483095134123393E-16"/>
                  <c:y val="1.3597512904253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6A-47A7-82D5-592C0AB39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'CAF NETTE'!$C$5:$E$5</c:f>
              <c:numCache>
                <c:formatCode>#,##0</c:formatCode>
                <c:ptCount val="3"/>
                <c:pt idx="0">
                  <c:v>5743.1</c:v>
                </c:pt>
                <c:pt idx="1">
                  <c:v>2996.2</c:v>
                </c:pt>
                <c:pt idx="2">
                  <c:v>1474.7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E-466A-8881-2EC7ADADE3E7}"/>
            </c:ext>
          </c:extLst>
        </c:ser>
        <c:ser>
          <c:idx val="3"/>
          <c:order val="3"/>
          <c:tx>
            <c:strRef>
              <c:f>'CAF NETTE'!$B$6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'CAF NETTE'!$C$6:$E$6</c:f>
              <c:numCache>
                <c:formatCode>#,##0</c:formatCode>
                <c:ptCount val="3"/>
                <c:pt idx="0">
                  <c:v>1423.1</c:v>
                </c:pt>
                <c:pt idx="1">
                  <c:v>1068.5999999999999</c:v>
                </c:pt>
                <c:pt idx="2">
                  <c:v>732.1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E-466A-8881-2EC7ADADE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96788176"/>
        <c:axId val="396790144"/>
      </c:barChart>
      <c:catAx>
        <c:axId val="3967881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7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88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281601731601731E-2"/>
          <c:y val="0.10597843137254902"/>
          <c:w val="0.65060263347763347"/>
          <c:h val="0.1216797900262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/>
              <a:t>Trésorerie brute par strate (en M€) </a:t>
            </a:r>
          </a:p>
        </c:rich>
      </c:tx>
      <c:layout>
        <c:manualLayout>
          <c:xMode val="edge"/>
          <c:yMode val="edge"/>
          <c:x val="0.32480899000543922"/>
          <c:y val="3.015930000486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402883316447144"/>
          <c:y val="0.10886676331148011"/>
          <c:w val="0.78015070921985818"/>
          <c:h val="0.76638351088466883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'TRESORERIE brute'!$B$6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F4EAFA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'TRESORERIE brute'!$C$6:$E$6</c:f>
              <c:numCache>
                <c:formatCode>#,##0</c:formatCode>
                <c:ptCount val="3"/>
                <c:pt idx="0">
                  <c:v>5517.1</c:v>
                </c:pt>
                <c:pt idx="1">
                  <c:v>2276.5</c:v>
                </c:pt>
                <c:pt idx="2">
                  <c:v>1071.2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E-4AD8-BAF1-5FACE279278B}"/>
            </c:ext>
          </c:extLst>
        </c:ser>
        <c:ser>
          <c:idx val="1"/>
          <c:order val="1"/>
          <c:tx>
            <c:strRef>
              <c:f>'TRESORERIE brute'!$B$5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DCC4EE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'TRESORERIE brute'!$C$5:$E$5</c:f>
              <c:numCache>
                <c:formatCode>#,##0</c:formatCode>
                <c:ptCount val="3"/>
                <c:pt idx="0">
                  <c:v>13971.9</c:v>
                </c:pt>
                <c:pt idx="1">
                  <c:v>10080.9</c:v>
                </c:pt>
                <c:pt idx="2">
                  <c:v>6487.4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E-4AD8-BAF1-5FACE279278B}"/>
            </c:ext>
          </c:extLst>
        </c:ser>
        <c:ser>
          <c:idx val="2"/>
          <c:order val="2"/>
          <c:tx>
            <c:strRef>
              <c:f>'TRESORERIE brute'!$B$4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B685DB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'TRESORERIE brute'!$C$4:$E$4</c:f>
              <c:numCache>
                <c:formatCode>#,##0</c:formatCode>
                <c:ptCount val="3"/>
                <c:pt idx="0">
                  <c:v>11197.1</c:v>
                </c:pt>
                <c:pt idx="1">
                  <c:v>11066.6</c:v>
                </c:pt>
                <c:pt idx="2">
                  <c:v>10221.9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E-4AD8-BAF1-5FACE279278B}"/>
            </c:ext>
          </c:extLst>
        </c:ser>
        <c:ser>
          <c:idx val="0"/>
          <c:order val="3"/>
          <c:tx>
            <c:strRef>
              <c:f>'TRESORERIE brute'!$B$3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9751C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'TRESORERIE brute'!$C$3:$E$3</c:f>
              <c:numCache>
                <c:formatCode>#,##0</c:formatCode>
                <c:ptCount val="3"/>
                <c:pt idx="0">
                  <c:v>30078.799999999999</c:v>
                </c:pt>
                <c:pt idx="1">
                  <c:v>30331.3</c:v>
                </c:pt>
                <c:pt idx="2">
                  <c:v>28451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E-4AD8-BAF1-5FACE27927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96788176"/>
        <c:axId val="396790144"/>
      </c:barChart>
      <c:catAx>
        <c:axId val="39678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350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67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285756501182033"/>
          <c:y val="0.90614067504311402"/>
          <c:w val="0.73476387265976817"/>
          <c:h val="7.4555505524996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/>
              <a:t>Trésorerie nette par strate (en M€) </a:t>
            </a:r>
          </a:p>
        </c:rich>
      </c:tx>
      <c:layout>
        <c:manualLayout>
          <c:xMode val="edge"/>
          <c:yMode val="edge"/>
          <c:x val="0.32480899000543922"/>
          <c:y val="3.015930000486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235064935064935"/>
          <c:y val="0.10495565410199556"/>
          <c:w val="0.75495238095238093"/>
          <c:h val="0.76638351088466883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'TRESORERIE nette'!$B$6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F5D7E0"/>
            </a:solidFill>
            <a:ln w="6350">
              <a:solidFill>
                <a:srgbClr val="DE7492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'TRESORERIE nette'!$C$6:$E$6</c:f>
              <c:numCache>
                <c:formatCode>#,##0</c:formatCode>
                <c:ptCount val="3"/>
                <c:pt idx="0">
                  <c:v>2870.6000000000004</c:v>
                </c:pt>
                <c:pt idx="1">
                  <c:v>1758</c:v>
                </c:pt>
                <c:pt idx="2">
                  <c:v>-123.39999999999986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A-4074-B50D-B2DA6BA7886B}"/>
            </c:ext>
          </c:extLst>
        </c:ser>
        <c:ser>
          <c:idx val="1"/>
          <c:order val="1"/>
          <c:tx>
            <c:strRef>
              <c:f>'TRESORERIE nette'!$B$5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E9A1B6"/>
            </a:solidFill>
            <a:ln w="6350">
              <a:solidFill>
                <a:srgbClr val="DE749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'TRESORERIE nette'!$C$5:$E$5</c:f>
              <c:numCache>
                <c:formatCode>#,##0</c:formatCode>
                <c:ptCount val="3"/>
                <c:pt idx="0">
                  <c:v>12971.8</c:v>
                </c:pt>
                <c:pt idx="1">
                  <c:v>9960.4</c:v>
                </c:pt>
                <c:pt idx="2">
                  <c:v>5890.3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A-4074-B50D-B2DA6BA7886B}"/>
            </c:ext>
          </c:extLst>
        </c:ser>
        <c:ser>
          <c:idx val="2"/>
          <c:order val="2"/>
          <c:tx>
            <c:strRef>
              <c:f>'TRESORERIE nette'!$B$4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DE7492"/>
            </a:solidFill>
            <a:ln w="6350">
              <a:solidFill>
                <a:srgbClr val="D3497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'TRESORERIE nette'!$C$4:$E$4</c:f>
              <c:numCache>
                <c:formatCode>#,##0</c:formatCode>
                <c:ptCount val="3"/>
                <c:pt idx="0">
                  <c:v>10904.1</c:v>
                </c:pt>
                <c:pt idx="1">
                  <c:v>10881.6</c:v>
                </c:pt>
                <c:pt idx="2">
                  <c:v>9918.5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A-4074-B50D-B2DA6BA7886B}"/>
            </c:ext>
          </c:extLst>
        </c:ser>
        <c:ser>
          <c:idx val="0"/>
          <c:order val="3"/>
          <c:tx>
            <c:strRef>
              <c:f>'TRESORERIE nette'!$B$3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D34970"/>
            </a:solidFill>
            <a:ln w="6350">
              <a:solidFill>
                <a:srgbClr val="D3497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au 31 août 2022</c:v>
                </c:pt>
                <c:pt idx="1">
                  <c:v>Exécution 2023 
au 31 août 2023</c:v>
                </c:pt>
                <c:pt idx="2">
                  <c:v>Exécution 2024
au 31 août 2024</c:v>
                </c:pt>
              </c:strCache>
            </c:strRef>
          </c:cat>
          <c:val>
            <c:numRef>
              <c:f>'TRESORERIE nette'!$C$3:$E$3</c:f>
              <c:numCache>
                <c:formatCode>#,##0</c:formatCode>
                <c:ptCount val="3"/>
                <c:pt idx="0">
                  <c:v>28886.2</c:v>
                </c:pt>
                <c:pt idx="1">
                  <c:v>29456.2</c:v>
                </c:pt>
                <c:pt idx="2">
                  <c:v>27755.7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8A-4074-B50D-B2DA6BA7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396788176"/>
        <c:axId val="396790144"/>
      </c:barChart>
      <c:catAx>
        <c:axId val="396788176"/>
        <c:scaling>
          <c:orientation val="minMax"/>
        </c:scaling>
        <c:delete val="0"/>
        <c:axPos val="l"/>
        <c:numFmt formatCode="#,##0.0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67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38711583924351"/>
          <c:y val="0.90614067504311402"/>
          <c:w val="0.56290008664933688"/>
          <c:h val="8.0083333333333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347382</xdr:colOff>
      <xdr:row>8</xdr:row>
      <xdr:rowOff>30428</xdr:rowOff>
    </xdr:from>
    <xdr:to>
      <xdr:col>7</xdr:col>
      <xdr:colOff>552450</xdr:colOff>
      <xdr:row>23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D868F6E-BB62-4E1F-92B4-5B6076006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102300</xdr:rowOff>
    </xdr:from>
    <xdr:to>
      <xdr:col>7</xdr:col>
      <xdr:colOff>390975</xdr:colOff>
      <xdr:row>22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9B49056-45B0-48E8-9986-AC370041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56030</xdr:rowOff>
    </xdr:from>
    <xdr:to>
      <xdr:col>7</xdr:col>
      <xdr:colOff>190950</xdr:colOff>
      <xdr:row>23</xdr:row>
      <xdr:rowOff>115655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90E1D7-318C-40A3-B298-60DFD0F4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7</xdr:row>
      <xdr:rowOff>180450</xdr:rowOff>
    </xdr:from>
    <xdr:to>
      <xdr:col>7</xdr:col>
      <xdr:colOff>124275</xdr:colOff>
      <xdr:row>23</xdr:row>
      <xdr:rowOff>40050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490E1D7-318C-40A3-B298-60DFD0F4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I24"/>
  <sheetViews>
    <sheetView showGridLines="0" tabSelected="1" zoomScaleNormal="100" workbookViewId="0">
      <selection activeCell="A15" sqref="A15"/>
    </sheetView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3" width="15.85546875" bestFit="1" customWidth="1"/>
    <col min="4" max="5" width="15.570312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/>
    <row r="2" spans="1:8" s="4" customFormat="1" ht="51" customHeight="1" x14ac:dyDescent="0.25">
      <c r="A2" s="5"/>
      <c r="B2" s="26" t="s">
        <v>0</v>
      </c>
      <c r="C2" s="25" t="s">
        <v>12</v>
      </c>
      <c r="D2" s="25" t="s">
        <v>13</v>
      </c>
      <c r="E2" s="25" t="s">
        <v>14</v>
      </c>
      <c r="F2" s="25" t="s">
        <v>1</v>
      </c>
      <c r="G2" s="21" t="s">
        <v>11</v>
      </c>
      <c r="H2" s="22" t="s">
        <v>10</v>
      </c>
    </row>
    <row r="3" spans="1:8" ht="15.75" x14ac:dyDescent="0.25">
      <c r="A3" s="1"/>
      <c r="B3" s="27" t="s">
        <v>2</v>
      </c>
      <c r="C3" s="12">
        <v>2912.9</v>
      </c>
      <c r="D3" s="12">
        <v>3946.2</v>
      </c>
      <c r="E3" s="12">
        <v>3025.7</v>
      </c>
      <c r="F3" s="13"/>
      <c r="G3" s="14">
        <f>SIGN(C3)*(D3/C3-1)</f>
        <v>0.35473239726732797</v>
      </c>
      <c r="H3" s="28">
        <f t="shared" ref="H3:H6" si="0">SIGN(D3)*(E3/D3-1)</f>
        <v>-0.23326237899751656</v>
      </c>
    </row>
    <row r="4" spans="1:8" ht="15.75" x14ac:dyDescent="0.25">
      <c r="A4" s="1"/>
      <c r="B4" s="27" t="s">
        <v>3</v>
      </c>
      <c r="C4" s="15">
        <v>3003.2</v>
      </c>
      <c r="D4" s="15">
        <v>2729.7</v>
      </c>
      <c r="E4" s="15">
        <v>4028.8</v>
      </c>
      <c r="F4" s="13"/>
      <c r="G4" s="14">
        <f>SIGN(C4)*(D4/C4-1)</f>
        <v>-9.1069525839104992E-2</v>
      </c>
      <c r="H4" s="28">
        <f t="shared" si="0"/>
        <v>0.47591310400410314</v>
      </c>
    </row>
    <row r="5" spans="1:8" ht="15.75" x14ac:dyDescent="0.25">
      <c r="A5" s="2"/>
      <c r="B5" s="27" t="s">
        <v>4</v>
      </c>
      <c r="C5" s="12">
        <v>7560.4</v>
      </c>
      <c r="D5" s="12">
        <v>4889.5</v>
      </c>
      <c r="E5" s="12">
        <v>3325</v>
      </c>
      <c r="F5" s="13"/>
      <c r="G5" s="14">
        <f>SIGN(C5)*(D5/C5-1)</f>
        <v>-0.35327495899687844</v>
      </c>
      <c r="H5" s="28">
        <f t="shared" si="0"/>
        <v>-0.31997136721546171</v>
      </c>
    </row>
    <row r="6" spans="1:8" ht="15.75" x14ac:dyDescent="0.25">
      <c r="A6" s="1"/>
      <c r="B6" s="27" t="s">
        <v>5</v>
      </c>
      <c r="C6" s="15">
        <v>2814.9</v>
      </c>
      <c r="D6" s="15">
        <v>2367.6</v>
      </c>
      <c r="E6" s="15">
        <v>2338.6999999999998</v>
      </c>
      <c r="F6" s="13"/>
      <c r="G6" s="14">
        <f>SIGN(C6)*(D6/C6-1)</f>
        <v>-0.15890440157732078</v>
      </c>
      <c r="H6" s="28">
        <f t="shared" si="0"/>
        <v>-1.2206453792870442E-2</v>
      </c>
    </row>
    <row r="7" spans="1:8" ht="15.75" x14ac:dyDescent="0.25">
      <c r="A7" s="1"/>
      <c r="B7" s="29" t="s">
        <v>6</v>
      </c>
      <c r="C7" s="30">
        <v>16291.4</v>
      </c>
      <c r="D7" s="30">
        <v>13933</v>
      </c>
      <c r="E7" s="30">
        <v>12718.3</v>
      </c>
      <c r="F7" s="31"/>
      <c r="G7" s="32">
        <f>SIGN(C7)*(D7/C7-1)</f>
        <v>-0.14476349485004358</v>
      </c>
      <c r="H7" s="33">
        <f>SIGN(D7)*(E7/D7-1)</f>
        <v>-8.7181511519414445E-2</v>
      </c>
    </row>
    <row r="8" spans="1:8" ht="15.75" x14ac:dyDescent="0.25">
      <c r="A8" s="1"/>
      <c r="B8" s="5"/>
      <c r="C8" s="6"/>
      <c r="D8" s="23"/>
      <c r="E8" s="23"/>
      <c r="F8" s="6"/>
    </row>
    <row r="9" spans="1:8" ht="15.75" x14ac:dyDescent="0.25">
      <c r="A9" s="1"/>
    </row>
    <row r="10" spans="1:8" ht="15.75" x14ac:dyDescent="0.25">
      <c r="A10" s="1"/>
    </row>
    <row r="11" spans="1:8" ht="15.75" x14ac:dyDescent="0.25">
      <c r="A11" s="2"/>
      <c r="B11" s="3"/>
      <c r="C11" s="3"/>
      <c r="D11" s="3"/>
      <c r="E11" s="3"/>
      <c r="F11" s="3"/>
      <c r="G11" s="3"/>
      <c r="H11" s="3"/>
    </row>
    <row r="12" spans="1:8" ht="15.75" x14ac:dyDescent="0.25">
      <c r="A12" s="1"/>
    </row>
    <row r="13" spans="1:8" ht="16.5" customHeight="1" x14ac:dyDescent="0.25">
      <c r="A13" s="1"/>
      <c r="B13" s="1"/>
      <c r="C13" s="5"/>
      <c r="D13" s="4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4"/>
      <c r="B18" s="4"/>
      <c r="C18" s="4"/>
      <c r="D18" s="1"/>
      <c r="E18" s="1"/>
      <c r="F18" s="1"/>
      <c r="G18" s="1"/>
      <c r="H18" s="1"/>
    </row>
    <row r="19" spans="1:8" ht="15.75" x14ac:dyDescent="0.25">
      <c r="A19" s="4"/>
      <c r="B19" s="4"/>
      <c r="C19" s="4"/>
      <c r="D19" s="1"/>
      <c r="E19" s="1"/>
      <c r="F19" s="1"/>
      <c r="G19" s="1"/>
      <c r="H19" s="1"/>
    </row>
    <row r="20" spans="1:8" ht="15.75" x14ac:dyDescent="0.25">
      <c r="A20" s="7"/>
      <c r="B20" s="5"/>
      <c r="C20" s="4"/>
      <c r="D20" s="1"/>
      <c r="E20" s="1"/>
      <c r="F20" s="1"/>
      <c r="G20" s="1"/>
      <c r="H20" s="1"/>
    </row>
    <row r="21" spans="1:8" ht="15.75" x14ac:dyDescent="0.25">
      <c r="A21" s="7"/>
      <c r="B21" s="5"/>
      <c r="C21" s="4"/>
      <c r="D21" s="1"/>
      <c r="E21" s="1"/>
      <c r="F21" s="1"/>
      <c r="G21" s="1"/>
      <c r="H21" s="1"/>
    </row>
    <row r="22" spans="1:8" ht="15.75" x14ac:dyDescent="0.25">
      <c r="A22" s="7"/>
      <c r="B22" s="5"/>
      <c r="C22" s="4"/>
      <c r="D22" s="1"/>
      <c r="E22" s="1"/>
      <c r="F22" s="1"/>
      <c r="G22" s="1"/>
      <c r="H22" s="1"/>
    </row>
    <row r="23" spans="1:8" ht="15.75" x14ac:dyDescent="0.25">
      <c r="A23" s="7"/>
      <c r="B23" s="5"/>
      <c r="C23" s="4"/>
      <c r="D23" s="1"/>
      <c r="E23" s="1"/>
      <c r="F23" s="1"/>
      <c r="G23" s="1"/>
      <c r="H23" s="1"/>
    </row>
    <row r="24" spans="1:8" ht="15.75" x14ac:dyDescent="0.25">
      <c r="A24" s="7"/>
      <c r="B24" s="5"/>
      <c r="C24" s="4"/>
      <c r="D24" s="1"/>
      <c r="E24" s="1"/>
      <c r="F24" s="1"/>
      <c r="G24" s="1"/>
      <c r="H24" s="1"/>
    </row>
  </sheetData>
  <pageMargins left="0.51181102362204722" right="0.51181102362204722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BRUTE'!C7:E7</xm:f>
              <xm:sqref>F7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BRUTE'!C5:E5</xm:f>
              <xm:sqref>F5</xm:sqref>
            </x14:sparkline>
            <x14:sparkline>
              <xm:f>'CAF BRUTE'!C6:E6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BRUTE'!C3:E3</xm:f>
              <xm:sqref>F3</xm:sqref>
            </x14:sparkline>
            <x14:sparkline>
              <xm:f>'CAF BRUTE'!C4:E4</xm:f>
              <xm:sqref>F4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I26"/>
  <sheetViews>
    <sheetView showGridLines="0" zoomScaleNormal="100" workbookViewId="0">
      <selection activeCell="A13" sqref="A13"/>
    </sheetView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5.8554687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10" customFormat="1" ht="51" customHeight="1" x14ac:dyDescent="0.25">
      <c r="A2" s="11"/>
      <c r="B2" s="26" t="s">
        <v>7</v>
      </c>
      <c r="C2" s="25" t="s">
        <v>12</v>
      </c>
      <c r="D2" s="25" t="s">
        <v>13</v>
      </c>
      <c r="E2" s="25" t="s">
        <v>14</v>
      </c>
      <c r="F2" s="25" t="s">
        <v>1</v>
      </c>
      <c r="G2" s="21" t="s">
        <v>11</v>
      </c>
      <c r="H2" s="22" t="s">
        <v>10</v>
      </c>
    </row>
    <row r="3" spans="1:8" ht="15.75" x14ac:dyDescent="0.25">
      <c r="A3" s="1"/>
      <c r="B3" s="27" t="s">
        <v>2</v>
      </c>
      <c r="C3" s="12">
        <v>-797.2</v>
      </c>
      <c r="D3" s="12">
        <v>97.1</v>
      </c>
      <c r="E3" s="12">
        <v>-645</v>
      </c>
      <c r="F3" s="13"/>
      <c r="G3" s="14">
        <f>SIGN(C3)*(D3/C3-1)</f>
        <v>1.1218013045659809</v>
      </c>
      <c r="H3" s="28">
        <f>SIGN(D3)*(E3/D3-1)</f>
        <v>-7.642636457260557</v>
      </c>
    </row>
    <row r="4" spans="1:8" ht="15.75" x14ac:dyDescent="0.25">
      <c r="A4" s="1"/>
      <c r="B4" s="27" t="s">
        <v>3</v>
      </c>
      <c r="C4" s="15">
        <v>1643.9</v>
      </c>
      <c r="D4" s="15">
        <v>1294</v>
      </c>
      <c r="E4" s="15">
        <v>2571.4</v>
      </c>
      <c r="F4" s="13"/>
      <c r="G4" s="14">
        <f t="shared" ref="G4:G7" si="0">SIGN(C4)*(D4/C4-1)</f>
        <v>-0.21284749680637516</v>
      </c>
      <c r="H4" s="28">
        <f t="shared" ref="H4:H7" si="1">SIGN(D4)*(E4/D4-1)</f>
        <v>0.98717156105100479</v>
      </c>
    </row>
    <row r="5" spans="1:8" ht="15.75" x14ac:dyDescent="0.25">
      <c r="A5" s="2"/>
      <c r="B5" s="27" t="s">
        <v>4</v>
      </c>
      <c r="C5" s="12">
        <v>5743.1</v>
      </c>
      <c r="D5" s="12">
        <v>2996.2</v>
      </c>
      <c r="E5" s="12">
        <v>1474.7</v>
      </c>
      <c r="F5" s="13"/>
      <c r="G5" s="14">
        <f t="shared" si="0"/>
        <v>-0.47829569396319072</v>
      </c>
      <c r="H5" s="28">
        <f t="shared" si="1"/>
        <v>-0.50780989253053865</v>
      </c>
    </row>
    <row r="6" spans="1:8" ht="15.75" x14ac:dyDescent="0.25">
      <c r="A6" s="1"/>
      <c r="B6" s="27" t="s">
        <v>5</v>
      </c>
      <c r="C6" s="15">
        <v>1423.1</v>
      </c>
      <c r="D6" s="15">
        <v>1068.5999999999999</v>
      </c>
      <c r="E6" s="15">
        <v>732.1</v>
      </c>
      <c r="F6" s="13"/>
      <c r="G6" s="14">
        <f t="shared" si="0"/>
        <v>-0.24910406858267164</v>
      </c>
      <c r="H6" s="28">
        <f t="shared" si="1"/>
        <v>-0.31489799737974911</v>
      </c>
    </row>
    <row r="7" spans="1:8" ht="15.75" x14ac:dyDescent="0.25">
      <c r="A7" s="1"/>
      <c r="B7" s="29" t="s">
        <v>6</v>
      </c>
      <c r="C7" s="30">
        <v>8012.9</v>
      </c>
      <c r="D7" s="30">
        <v>5455.9</v>
      </c>
      <c r="E7" s="30">
        <v>4133.1000000000004</v>
      </c>
      <c r="F7" s="31"/>
      <c r="G7" s="32">
        <f t="shared" si="0"/>
        <v>-0.3191104344244905</v>
      </c>
      <c r="H7" s="33">
        <f t="shared" si="1"/>
        <v>-0.24245312414083819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hidden="1" x14ac:dyDescent="0.25">
      <c r="A26" s="1"/>
      <c r="B26" s="1"/>
      <c r="C26" s="1"/>
      <c r="D26" s="1"/>
      <c r="E26" s="1"/>
      <c r="F26" s="1"/>
      <c r="G26" s="1"/>
      <c r="H26" s="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NETTE'!C7:E7</xm:f>
              <xm:sqref>F7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NETTE'!C3:E3</xm:f>
              <xm:sqref>F3</xm:sqref>
            </x14:sparkline>
            <x14:sparkline>
              <xm:f>'CAF NETTE'!C4:E4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NETTE'!C5:E5</xm:f>
              <xm:sqref>F5</xm:sqref>
            </x14:sparkline>
            <x14:sparkline>
              <xm:f>'CAF NETTE'!C6:E6</xm:f>
              <xm:sqref>F6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zoomScaleNormal="100" workbookViewId="0">
      <selection activeCell="I13" sqref="I13"/>
    </sheetView>
  </sheetViews>
  <sheetFormatPr baseColWidth="10" defaultColWidth="0" defaultRowHeight="15" customHeight="1" zeroHeight="1" x14ac:dyDescent="0.25"/>
  <cols>
    <col min="1" max="1" width="11.42578125" customWidth="1"/>
    <col min="2" max="2" width="13.7109375" customWidth="1"/>
    <col min="3" max="5" width="15.710937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9"/>
      <c r="E1" s="9"/>
    </row>
    <row r="2" spans="1:8" s="4" customFormat="1" ht="51" customHeight="1" x14ac:dyDescent="0.25">
      <c r="A2" s="5"/>
      <c r="B2" s="20" t="s">
        <v>9</v>
      </c>
      <c r="C2" s="25" t="s">
        <v>12</v>
      </c>
      <c r="D2" s="25" t="s">
        <v>13</v>
      </c>
      <c r="E2" s="25" t="s">
        <v>14</v>
      </c>
      <c r="F2" s="25" t="s">
        <v>1</v>
      </c>
      <c r="G2" s="21" t="s">
        <v>11</v>
      </c>
      <c r="H2" s="22" t="s">
        <v>10</v>
      </c>
    </row>
    <row r="3" spans="1:8" ht="15.75" x14ac:dyDescent="0.25">
      <c r="A3" s="1"/>
      <c r="B3" s="16" t="s">
        <v>2</v>
      </c>
      <c r="C3" s="12">
        <v>30078.799999999999</v>
      </c>
      <c r="D3" s="12">
        <v>30331.3</v>
      </c>
      <c r="E3" s="12">
        <v>28451</v>
      </c>
      <c r="F3" s="13"/>
      <c r="G3" s="14">
        <f>D3/C3-1</f>
        <v>8.3946168065214266E-3</v>
      </c>
      <c r="H3" s="14">
        <f>SIGN(D3)*(E3/D3-1)</f>
        <v>-6.1992067600135758E-2</v>
      </c>
    </row>
    <row r="4" spans="1:8" ht="15.75" x14ac:dyDescent="0.25">
      <c r="A4" s="1"/>
      <c r="B4" s="16" t="s">
        <v>3</v>
      </c>
      <c r="C4" s="15">
        <v>11197.1</v>
      </c>
      <c r="D4" s="15">
        <v>11066.6</v>
      </c>
      <c r="E4" s="15">
        <v>10221.9</v>
      </c>
      <c r="F4" s="13"/>
      <c r="G4" s="14">
        <f>D4/C4-1</f>
        <v>-1.1654803475899977E-2</v>
      </c>
      <c r="H4" s="14">
        <f t="shared" ref="H4:H6" si="0">SIGN(D4)*(E4/D4-1)</f>
        <v>-7.6328773064898048E-2</v>
      </c>
    </row>
    <row r="5" spans="1:8" ht="15.75" x14ac:dyDescent="0.25">
      <c r="A5" s="2"/>
      <c r="B5" s="16" t="s">
        <v>4</v>
      </c>
      <c r="C5" s="12">
        <v>13971.9</v>
      </c>
      <c r="D5" s="12">
        <v>10080.9</v>
      </c>
      <c r="E5" s="12">
        <v>6487.4</v>
      </c>
      <c r="F5" s="13"/>
      <c r="G5" s="14">
        <f t="shared" ref="G5:G6" si="1">D5/C5-1</f>
        <v>-0.2784875356966483</v>
      </c>
      <c r="H5" s="14">
        <f t="shared" si="0"/>
        <v>-0.35646618853475387</v>
      </c>
    </row>
    <row r="6" spans="1:8" ht="15.75" x14ac:dyDescent="0.25">
      <c r="A6" s="1"/>
      <c r="B6" s="16" t="s">
        <v>5</v>
      </c>
      <c r="C6" s="15">
        <v>5517.1</v>
      </c>
      <c r="D6" s="15">
        <v>2276.5</v>
      </c>
      <c r="E6" s="15">
        <v>1071.2</v>
      </c>
      <c r="F6" s="13"/>
      <c r="G6" s="14">
        <f t="shared" si="1"/>
        <v>-0.58737380145366225</v>
      </c>
      <c r="H6" s="14">
        <f t="shared" si="0"/>
        <v>-0.52945310784098387</v>
      </c>
    </row>
    <row r="7" spans="1:8" ht="15.75" x14ac:dyDescent="0.25">
      <c r="A7" s="1"/>
      <c r="B7" s="17" t="s">
        <v>6</v>
      </c>
      <c r="C7" s="18">
        <v>60765</v>
      </c>
      <c r="D7" s="18">
        <v>53755.3</v>
      </c>
      <c r="E7" s="18">
        <v>46231.6</v>
      </c>
      <c r="F7" s="13"/>
      <c r="G7" s="19">
        <f>D7/C7-1</f>
        <v>-0.1153575248909734</v>
      </c>
      <c r="H7" s="19">
        <f>SIGN(D7)*(E7/D7-1)</f>
        <v>-0.13996201304801581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/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brute'!C7:E7</xm:f>
              <xm:sqref>F7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brute'!C3:E3</xm:f>
              <xm:sqref>F3</xm:sqref>
            </x14:sparkline>
            <x14:sparkline>
              <xm:f>'TRESORERIE brute'!C4:E4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brute'!C5:E5</xm:f>
              <xm:sqref>F5</xm:sqref>
            </x14:sparkline>
            <x14:sparkline>
              <xm:f>'TRESORERIE brute'!C6:E6</xm:f>
              <xm:sqref>F6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25"/>
  <sheetViews>
    <sheetView showGridLines="0" zoomScaleNormal="100" workbookViewId="0">
      <selection activeCell="A9" sqref="A9"/>
    </sheetView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6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9"/>
      <c r="E1" s="9"/>
    </row>
    <row r="2" spans="1:8" s="4" customFormat="1" ht="51" customHeight="1" x14ac:dyDescent="0.25">
      <c r="A2" s="5"/>
      <c r="B2" s="34" t="s">
        <v>8</v>
      </c>
      <c r="C2" s="35" t="s">
        <v>12</v>
      </c>
      <c r="D2" s="35" t="s">
        <v>13</v>
      </c>
      <c r="E2" s="35" t="s">
        <v>14</v>
      </c>
      <c r="F2" s="35" t="s">
        <v>1</v>
      </c>
      <c r="G2" s="36" t="s">
        <v>11</v>
      </c>
      <c r="H2" s="37" t="s">
        <v>10</v>
      </c>
    </row>
    <row r="3" spans="1:8" ht="15.75" x14ac:dyDescent="0.25">
      <c r="A3" s="1"/>
      <c r="B3" s="38" t="s">
        <v>2</v>
      </c>
      <c r="C3" s="12">
        <v>28886.2</v>
      </c>
      <c r="D3" s="12">
        <v>29456.2</v>
      </c>
      <c r="E3" s="12">
        <v>27755.7</v>
      </c>
      <c r="F3" s="13"/>
      <c r="G3" s="14">
        <f>SIGN(C3)*(D3/C3-1)</f>
        <v>1.9732605881009002E-2</v>
      </c>
      <c r="H3" s="39">
        <f>SIGN(D3)*(E3/D3-1)</f>
        <v>-5.7729781845587635E-2</v>
      </c>
    </row>
    <row r="4" spans="1:8" ht="15.75" x14ac:dyDescent="0.25">
      <c r="A4" s="1"/>
      <c r="B4" s="38" t="s">
        <v>3</v>
      </c>
      <c r="C4" s="15">
        <v>10904.1</v>
      </c>
      <c r="D4" s="15">
        <v>10881.6</v>
      </c>
      <c r="E4" s="15">
        <v>9918.5</v>
      </c>
      <c r="F4" s="13"/>
      <c r="G4" s="14">
        <f t="shared" ref="G4:G7" si="0">SIGN(C4)*(D4/C4-1)</f>
        <v>-2.0634440256417363E-3</v>
      </c>
      <c r="H4" s="39">
        <f t="shared" ref="H4:H7" si="1">SIGN(D4)*(E4/D4-1)</f>
        <v>-8.8507204822820151E-2</v>
      </c>
    </row>
    <row r="5" spans="1:8" ht="15.75" x14ac:dyDescent="0.25">
      <c r="A5" s="2"/>
      <c r="B5" s="38" t="s">
        <v>4</v>
      </c>
      <c r="C5" s="12">
        <v>12971.8</v>
      </c>
      <c r="D5" s="12">
        <v>9960.4</v>
      </c>
      <c r="E5" s="12">
        <v>5890.3</v>
      </c>
      <c r="F5" s="13"/>
      <c r="G5" s="14">
        <f>SIGN(C5)*(D5/C5-1)</f>
        <v>-0.23214974020567691</v>
      </c>
      <c r="H5" s="39">
        <f>SIGN(D5)*(E5/D5-1)</f>
        <v>-0.40862816754347209</v>
      </c>
    </row>
    <row r="6" spans="1:8" ht="15.75" x14ac:dyDescent="0.25">
      <c r="A6" s="1"/>
      <c r="B6" s="38" t="s">
        <v>5</v>
      </c>
      <c r="C6" s="15">
        <v>2870.6000000000004</v>
      </c>
      <c r="D6" s="15">
        <v>1758</v>
      </c>
      <c r="E6" s="15">
        <v>-123.39999999999986</v>
      </c>
      <c r="F6" s="13"/>
      <c r="G6" s="14">
        <f>SIGN(C6)*(D6/C6-1)</f>
        <v>-0.38758447711279875</v>
      </c>
      <c r="H6" s="39">
        <f>SIGN(D6)*(E6/D6-1)</f>
        <v>-1.0701934015927188</v>
      </c>
    </row>
    <row r="7" spans="1:8" ht="15.75" x14ac:dyDescent="0.25">
      <c r="A7" s="1"/>
      <c r="B7" s="40" t="s">
        <v>6</v>
      </c>
      <c r="C7" s="41">
        <v>55632.800000000003</v>
      </c>
      <c r="D7" s="41">
        <v>52056.100000000006</v>
      </c>
      <c r="E7" s="41">
        <v>43441.1</v>
      </c>
      <c r="F7" s="42"/>
      <c r="G7" s="43">
        <f t="shared" si="0"/>
        <v>-6.4291209502307933E-2</v>
      </c>
      <c r="H7" s="44">
        <f t="shared" si="1"/>
        <v>-0.16549453378182399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/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nette'!C5:E5</xm:f>
              <xm:sqref>F5</xm:sqref>
            </x14:sparkline>
            <x14:sparkline>
              <xm:f>'TRESORERIE nette'!C6:E6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nette'!C3:E3</xm:f>
              <xm:sqref>F3</xm:sqref>
            </x14:sparkline>
            <x14:sparkline>
              <xm:f>'TRESORERIE nette'!C4:E4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nette'!C7:E7</xm:f>
              <xm:sqref>F7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CAF BRUTE</vt:lpstr>
      <vt:lpstr>CAF NETTE</vt:lpstr>
      <vt:lpstr>TRESORERIE brute</vt:lpstr>
      <vt:lpstr>TRESORERIE nette</vt:lpstr>
      <vt:lpstr>'CAF BRUTE'!Zone_d_impression</vt:lpstr>
      <vt:lpstr>'CAF NETTE'!Zone_d_impression</vt:lpstr>
      <vt:lpstr>'TRESORERIE brute'!Zone_d_impression</vt:lpstr>
      <vt:lpstr>'TRESORERIE nette'!Zone_d_impression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Dhaou Elayeb</dc:creator>
  <cp:lastModifiedBy>Caroline Desmonts</cp:lastModifiedBy>
  <cp:lastPrinted>2024-04-18T08:09:18Z</cp:lastPrinted>
  <dcterms:created xsi:type="dcterms:W3CDTF">2022-12-09T09:55:56Z</dcterms:created>
  <dcterms:modified xsi:type="dcterms:W3CDTF">2024-09-09T10:10:18Z</dcterms:modified>
</cp:coreProperties>
</file>